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vitasyrityspalvelut-my.sharepoint.com/personal/katja_niiranen_navitas_fi/Documents/Työpöytä/Omat/VUR/2024/"/>
    </mc:Choice>
  </mc:AlternateContent>
  <xr:revisionPtr revIDLastSave="400" documentId="8_{DB9D0EEA-4FFB-4CC3-880F-E1333DDC54B3}" xr6:coauthVersionLast="47" xr6:coauthVersionMax="47" xr10:uidLastSave="{9F8826B2-D570-4988-905A-A5714D9A988A}"/>
  <bookViews>
    <workbookView xWindow="-110" yWindow="-110" windowWidth="19420" windowHeight="10300" activeTab="1" xr2:uid="{30E824D2-6A39-4A84-BB3D-3205BF2F9079}"/>
  </bookViews>
  <sheets>
    <sheet name="estekisat 2024" sheetId="1" r:id="rId1"/>
    <sheet name="koulukisat 2024" sheetId="5" r:id="rId2"/>
    <sheet name="VUR CUP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5" l="1"/>
  <c r="Y21" i="5"/>
  <c r="Y7" i="1"/>
  <c r="Y8" i="1"/>
  <c r="Y9" i="1"/>
  <c r="Y10" i="1"/>
  <c r="Y11" i="1"/>
  <c r="Y12" i="1"/>
  <c r="Y13" i="1"/>
  <c r="Y14" i="1"/>
  <c r="Y15" i="1"/>
  <c r="Y17" i="1"/>
  <c r="Y18" i="1"/>
  <c r="Y19" i="1"/>
  <c r="Y20" i="1"/>
  <c r="Y21" i="1"/>
  <c r="Y22" i="1"/>
  <c r="Y23" i="1"/>
  <c r="Y24" i="1"/>
  <c r="Y25" i="1"/>
  <c r="Y6" i="1"/>
  <c r="T16" i="1"/>
  <c r="Y16" i="1" s="1"/>
  <c r="Q10" i="5"/>
  <c r="Y27" i="5"/>
  <c r="Y26" i="5"/>
  <c r="Y25" i="5"/>
  <c r="Y24" i="5"/>
  <c r="Y22" i="5"/>
  <c r="Y20" i="5"/>
  <c r="Y19" i="5"/>
  <c r="Y18" i="5"/>
  <c r="Y17" i="5"/>
  <c r="Y16" i="5"/>
  <c r="Y15" i="5"/>
  <c r="Y14" i="5"/>
  <c r="Y13" i="5"/>
  <c r="Y12" i="5"/>
  <c r="Y11" i="5"/>
  <c r="Y9" i="5"/>
  <c r="Y8" i="5"/>
  <c r="Y7" i="5"/>
  <c r="Y6" i="5"/>
  <c r="Y5" i="5"/>
  <c r="E23" i="5" l="1"/>
  <c r="Y23" i="5" s="1"/>
  <c r="Y10" i="5"/>
  <c r="I18" i="3" l="1"/>
  <c r="I17" i="3"/>
  <c r="I16" i="3"/>
  <c r="I15" i="3"/>
  <c r="I14" i="3"/>
  <c r="I13" i="3"/>
  <c r="D15" i="3" l="1"/>
  <c r="D14" i="3"/>
  <c r="C13" i="3"/>
</calcChain>
</file>

<file path=xl/sharedStrings.xml><?xml version="1.0" encoding="utf-8"?>
<sst xmlns="http://schemas.openxmlformats.org/spreadsheetml/2006/main" count="275" uniqueCount="99">
  <si>
    <t>VUR</t>
  </si>
  <si>
    <t>Aino Eronen</t>
  </si>
  <si>
    <t>Aada Vesa</t>
  </si>
  <si>
    <t>Essi Karvinen</t>
  </si>
  <si>
    <t>Laura Jylhä</t>
  </si>
  <si>
    <t>Anniina Teittinen</t>
  </si>
  <si>
    <t>Eerika Karvinen</t>
  </si>
  <si>
    <t>Hanna Virtanen</t>
  </si>
  <si>
    <t>Jutta Soininen</t>
  </si>
  <si>
    <t>HA-71</t>
  </si>
  <si>
    <t>Emma Laukkarinen</t>
  </si>
  <si>
    <t>Vilma Niiranen</t>
  </si>
  <si>
    <t>Mirja Tuomainen</t>
  </si>
  <si>
    <t>Ilona Vanhanen</t>
  </si>
  <si>
    <t>Iisa Markkanen</t>
  </si>
  <si>
    <t>SIJOITUKSET</t>
  </si>
  <si>
    <t>PISTEET:</t>
  </si>
  <si>
    <t>TOT.</t>
  </si>
  <si>
    <t>KOULU</t>
  </si>
  <si>
    <t>c</t>
  </si>
  <si>
    <t>b</t>
  </si>
  <si>
    <t>a</t>
  </si>
  <si>
    <t>-</t>
  </si>
  <si>
    <t>Aada vesa</t>
  </si>
  <si>
    <t>Pisteet</t>
  </si>
  <si>
    <t>HannaVirtanen</t>
  </si>
  <si>
    <t>Rahat</t>
  </si>
  <si>
    <t>ESTEET</t>
  </si>
  <si>
    <t>Maaria Paintola</t>
  </si>
  <si>
    <t>Ronja Vehviläinen</t>
  </si>
  <si>
    <t>Aurora Keitaa</t>
  </si>
  <si>
    <t>Elsa Hartikainen</t>
  </si>
  <si>
    <t>Veera Niiranen</t>
  </si>
  <si>
    <t>Anni Suvinen</t>
  </si>
  <si>
    <t>Saara Partanen</t>
  </si>
  <si>
    <t>Petra Markkanen</t>
  </si>
  <si>
    <t>Tessa Eronen</t>
  </si>
  <si>
    <t>Jenna Pylkkänen</t>
  </si>
  <si>
    <t>Katja Rickman</t>
  </si>
  <si>
    <t>Mea Lompolo</t>
  </si>
  <si>
    <t>KOULUKISAT</t>
  </si>
  <si>
    <t>ESTEKISAT</t>
  </si>
  <si>
    <t>Enne Parkkonen</t>
  </si>
  <si>
    <t>80cm</t>
  </si>
  <si>
    <t>TOTAL</t>
  </si>
  <si>
    <t>70cm</t>
  </si>
  <si>
    <t>seura</t>
  </si>
  <si>
    <t>helppoB</t>
  </si>
  <si>
    <t>alue</t>
  </si>
  <si>
    <t>90cm</t>
  </si>
  <si>
    <t>60cm</t>
  </si>
  <si>
    <t>30.6.</t>
  </si>
  <si>
    <t>HelppoB</t>
  </si>
  <si>
    <t>HelppoC</t>
  </si>
  <si>
    <t>Saila Partanen</t>
  </si>
  <si>
    <t>Laura Vartiainen</t>
  </si>
  <si>
    <t>Alisa Lackman</t>
  </si>
  <si>
    <t>Suovari</t>
  </si>
  <si>
    <t>10.2.</t>
  </si>
  <si>
    <t>9.3.</t>
  </si>
  <si>
    <t>29.3.</t>
  </si>
  <si>
    <t>30.3.</t>
  </si>
  <si>
    <t>1.4.</t>
  </si>
  <si>
    <t>27.4.</t>
  </si>
  <si>
    <t>25.5.</t>
  </si>
  <si>
    <t>8.6.</t>
  </si>
  <si>
    <t>19.7.</t>
  </si>
  <si>
    <t>EKR</t>
  </si>
  <si>
    <t>kansallinen</t>
  </si>
  <si>
    <t>vaativa B</t>
  </si>
  <si>
    <t>28.6.</t>
  </si>
  <si>
    <t>TUNTSARIT</t>
  </si>
  <si>
    <t>HelppoB, karsinta</t>
  </si>
  <si>
    <t>29.6.</t>
  </si>
  <si>
    <t>HelppoB, finaali</t>
  </si>
  <si>
    <t>Ponirats.</t>
  </si>
  <si>
    <t>mitalit</t>
  </si>
  <si>
    <t>seura (poni)</t>
  </si>
  <si>
    <t>seura (jun.)</t>
  </si>
  <si>
    <t>seura(jun..)</t>
  </si>
  <si>
    <t>HelppoA, finaali</t>
  </si>
  <si>
    <t>Jun.</t>
  </si>
  <si>
    <t>70cm (tervet.)</t>
  </si>
  <si>
    <t>75cm , mest.(ponit)</t>
  </si>
  <si>
    <t>80cm (tervt.)</t>
  </si>
  <si>
    <t>Tuntsarit: Junioriratsastajien hopeaa</t>
  </si>
  <si>
    <t>17.8.</t>
  </si>
  <si>
    <t>31.8.</t>
  </si>
  <si>
    <t>15.9.</t>
  </si>
  <si>
    <t>KUOR</t>
  </si>
  <si>
    <t>Itä-Suomen lapsiratsastajien mestaruus (mitali)</t>
  </si>
  <si>
    <t>Tuntsarit: Poniratsastajien pronssia. Itä-Suomen lapsiratsastajien aluehopeaa</t>
  </si>
  <si>
    <t>Elle Kauppinen</t>
  </si>
  <si>
    <t>Ninja Malava</t>
  </si>
  <si>
    <t>Eea Hakala</t>
  </si>
  <si>
    <t>5.10.</t>
  </si>
  <si>
    <t>75cm</t>
  </si>
  <si>
    <t>85cm</t>
  </si>
  <si>
    <t>2.11.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</si>
</sst>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16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2" fontId="0" fillId="0" borderId="0" xfId="0" applyNumberFormat="1"/>
    <xf numFmtId="0" fontId="2" fillId="2" borderId="0" xfId="0" applyFont="1" applyFill="1"/>
    <xf numFmtId="0" fontId="3" fillId="2" borderId="1" xfId="0" applyFont="1" applyFill="1" applyBorder="1"/>
    <xf numFmtId="0" fontId="3" fillId="2" borderId="0" xfId="0" applyFont="1" applyFill="1"/>
    <xf numFmtId="0" fontId="1" fillId="0" borderId="2" xfId="0" applyFont="1" applyBorder="1"/>
    <xf numFmtId="0" fontId="1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horizontal="left"/>
    </xf>
    <xf numFmtId="14" fontId="1" fillId="0" borderId="0" xfId="0" applyNumberFormat="1" applyFont="1"/>
    <xf numFmtId="0" fontId="0" fillId="0" borderId="4" xfId="0" applyBorder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567D0-5309-40EE-A9A1-A10484A93E25}">
  <dimension ref="A2:AN27"/>
  <sheetViews>
    <sheetView topLeftCell="A4" zoomScale="80" zoomScaleNormal="80" workbookViewId="0">
      <pane xSplit="1" topLeftCell="P1" activePane="topRight" state="frozen"/>
      <selection pane="topRight" activeCell="X11" sqref="X11"/>
    </sheetView>
  </sheetViews>
  <sheetFormatPr defaultRowHeight="14.5" x14ac:dyDescent="0.35"/>
  <cols>
    <col min="1" max="1" width="17.453125" customWidth="1"/>
    <col min="2" max="2" width="9.26953125" customWidth="1"/>
    <col min="3" max="3" width="9.453125" customWidth="1"/>
    <col min="4" max="4" width="9.1796875" bestFit="1" customWidth="1"/>
    <col min="5" max="5" width="9.26953125" customWidth="1"/>
    <col min="6" max="6" width="10.1796875" bestFit="1" customWidth="1"/>
    <col min="7" max="7" width="10.1796875" customWidth="1"/>
    <col min="8" max="8" width="10.1796875" bestFit="1" customWidth="1"/>
    <col min="9" max="9" width="10.1796875" customWidth="1"/>
    <col min="10" max="10" width="10.1796875" bestFit="1" customWidth="1"/>
    <col min="11" max="11" width="11.1796875" customWidth="1"/>
    <col min="12" max="12" width="18.453125" customWidth="1"/>
    <col min="13" max="13" width="17" customWidth="1"/>
    <col min="14" max="14" width="16.453125" customWidth="1"/>
    <col min="15" max="15" width="15.54296875" customWidth="1"/>
    <col min="16" max="16" width="16.54296875" customWidth="1"/>
    <col min="17" max="17" width="13.54296875" customWidth="1"/>
    <col min="18" max="18" width="10.1796875" bestFit="1" customWidth="1"/>
    <col min="19" max="19" width="11.7265625" customWidth="1"/>
    <col min="20" max="21" width="12.453125" customWidth="1"/>
    <col min="22" max="22" width="8.81640625" customWidth="1"/>
    <col min="23" max="23" width="12.54296875" customWidth="1"/>
    <col min="24" max="24" width="14.453125" bestFit="1" customWidth="1"/>
    <col min="25" max="25" width="9.1796875" style="7" customWidth="1"/>
    <col min="26" max="26" width="9.1796875" customWidth="1"/>
    <col min="27" max="27" width="10.1796875" bestFit="1" customWidth="1"/>
  </cols>
  <sheetData>
    <row r="2" spans="1:40" x14ac:dyDescent="0.35">
      <c r="B2" t="s">
        <v>58</v>
      </c>
      <c r="C2" t="s">
        <v>58</v>
      </c>
      <c r="D2" s="1" t="s">
        <v>61</v>
      </c>
      <c r="E2" s="1" t="s">
        <v>61</v>
      </c>
      <c r="F2" s="1" t="s">
        <v>62</v>
      </c>
      <c r="G2" s="1" t="s">
        <v>62</v>
      </c>
      <c r="H2" s="1" t="s">
        <v>62</v>
      </c>
      <c r="I2" s="1" t="s">
        <v>64</v>
      </c>
      <c r="J2" s="1" t="s">
        <v>64</v>
      </c>
      <c r="K2" s="1" t="s">
        <v>64</v>
      </c>
      <c r="L2" s="1" t="s">
        <v>64</v>
      </c>
      <c r="M2" s="1" t="s">
        <v>65</v>
      </c>
      <c r="N2" s="1" t="s">
        <v>65</v>
      </c>
      <c r="O2" s="1" t="s">
        <v>73</v>
      </c>
      <c r="P2" s="1" t="s">
        <v>73</v>
      </c>
      <c r="Q2" s="1" t="s">
        <v>51</v>
      </c>
      <c r="R2" s="1" t="s">
        <v>88</v>
      </c>
      <c r="S2" s="1" t="s">
        <v>88</v>
      </c>
      <c r="T2" s="1" t="s">
        <v>88</v>
      </c>
      <c r="U2" s="1" t="s">
        <v>95</v>
      </c>
      <c r="V2" s="1" t="s">
        <v>95</v>
      </c>
      <c r="W2" s="1"/>
      <c r="X2" s="1"/>
      <c r="AG2" s="1"/>
      <c r="AH2" s="1"/>
      <c r="AI2" s="1"/>
      <c r="AJ2" s="1"/>
      <c r="AK2" s="1"/>
      <c r="AL2" s="1"/>
      <c r="AM2" s="1"/>
      <c r="AN2" s="1"/>
    </row>
    <row r="3" spans="1:40" s="11" customFormat="1" x14ac:dyDescent="0.35">
      <c r="A3" s="11" t="s">
        <v>41</v>
      </c>
      <c r="B3" s="16" t="s">
        <v>0</v>
      </c>
      <c r="C3" s="16" t="s">
        <v>0</v>
      </c>
      <c r="D3" s="17" t="s">
        <v>0</v>
      </c>
      <c r="E3" s="16" t="s">
        <v>0</v>
      </c>
      <c r="F3" s="17" t="s">
        <v>9</v>
      </c>
      <c r="G3" s="17" t="s">
        <v>9</v>
      </c>
      <c r="H3" s="17" t="s">
        <v>9</v>
      </c>
      <c r="I3" s="17" t="s">
        <v>0</v>
      </c>
      <c r="J3" s="17" t="s">
        <v>0</v>
      </c>
      <c r="K3" s="17" t="s">
        <v>0</v>
      </c>
      <c r="L3" s="17" t="s">
        <v>0</v>
      </c>
      <c r="M3" s="17" t="s">
        <v>9</v>
      </c>
      <c r="N3" s="17" t="s">
        <v>9</v>
      </c>
      <c r="O3" s="17" t="s">
        <v>71</v>
      </c>
      <c r="P3" s="17" t="s">
        <v>71</v>
      </c>
      <c r="Q3" s="17" t="s">
        <v>71</v>
      </c>
      <c r="R3" s="17" t="s">
        <v>0</v>
      </c>
      <c r="S3" s="17" t="s">
        <v>0</v>
      </c>
      <c r="T3" s="11" t="s">
        <v>0</v>
      </c>
      <c r="U3" s="17" t="s">
        <v>9</v>
      </c>
      <c r="V3" s="11" t="s">
        <v>9</v>
      </c>
      <c r="W3" s="17"/>
      <c r="Y3" s="9"/>
    </row>
    <row r="4" spans="1:40" ht="26.5" customHeight="1" x14ac:dyDescent="0.35">
      <c r="B4" t="s">
        <v>46</v>
      </c>
      <c r="C4" t="s">
        <v>46</v>
      </c>
      <c r="D4" t="s">
        <v>46</v>
      </c>
      <c r="E4" t="s">
        <v>46</v>
      </c>
      <c r="F4" t="s">
        <v>46</v>
      </c>
      <c r="G4" t="s">
        <v>46</v>
      </c>
      <c r="H4" t="s">
        <v>48</v>
      </c>
      <c r="I4" t="s">
        <v>46</v>
      </c>
      <c r="J4" t="s">
        <v>46</v>
      </c>
      <c r="K4" t="s">
        <v>48</v>
      </c>
      <c r="L4" t="s">
        <v>48</v>
      </c>
      <c r="M4" t="s">
        <v>46</v>
      </c>
      <c r="N4" s="14" t="s">
        <v>48</v>
      </c>
      <c r="O4" s="14" t="s">
        <v>46</v>
      </c>
      <c r="P4" s="14" t="s">
        <v>46</v>
      </c>
      <c r="Q4" s="14" t="s">
        <v>46</v>
      </c>
      <c r="R4" s="14" t="s">
        <v>46</v>
      </c>
      <c r="S4" s="14" t="s">
        <v>46</v>
      </c>
      <c r="T4" s="14" t="s">
        <v>46</v>
      </c>
      <c r="U4" s="14" t="s">
        <v>46</v>
      </c>
      <c r="V4" s="14" t="s">
        <v>48</v>
      </c>
      <c r="W4" s="14"/>
      <c r="X4" s="14"/>
      <c r="AB4" s="2"/>
      <c r="AC4" s="6"/>
    </row>
    <row r="5" spans="1:40" ht="33.75" customHeight="1" x14ac:dyDescent="0.35">
      <c r="A5" s="5" t="s">
        <v>15</v>
      </c>
      <c r="B5" s="3" t="s">
        <v>45</v>
      </c>
      <c r="C5" s="3" t="s">
        <v>43</v>
      </c>
      <c r="D5" s="3" t="s">
        <v>45</v>
      </c>
      <c r="E5" s="3" t="s">
        <v>43</v>
      </c>
      <c r="F5" s="3" t="s">
        <v>50</v>
      </c>
      <c r="G5" s="3" t="s">
        <v>45</v>
      </c>
      <c r="H5" s="3" t="s">
        <v>43</v>
      </c>
      <c r="I5" s="3" t="s">
        <v>50</v>
      </c>
      <c r="J5" s="3" t="s">
        <v>45</v>
      </c>
      <c r="K5" s="3" t="s">
        <v>43</v>
      </c>
      <c r="L5" s="3" t="s">
        <v>49</v>
      </c>
      <c r="M5" s="3" t="s">
        <v>45</v>
      </c>
      <c r="N5" s="3" t="s">
        <v>43</v>
      </c>
      <c r="O5" s="3" t="s">
        <v>82</v>
      </c>
      <c r="P5" s="3" t="s">
        <v>84</v>
      </c>
      <c r="Q5" s="15" t="s">
        <v>83</v>
      </c>
      <c r="R5" s="3" t="s">
        <v>45</v>
      </c>
      <c r="S5" s="3" t="s">
        <v>43</v>
      </c>
      <c r="T5" s="3" t="s">
        <v>50</v>
      </c>
      <c r="U5" s="3" t="s">
        <v>96</v>
      </c>
      <c r="V5" s="3" t="s">
        <v>97</v>
      </c>
      <c r="W5" s="3"/>
      <c r="X5" s="3"/>
      <c r="Y5" s="9" t="s">
        <v>44</v>
      </c>
    </row>
    <row r="6" spans="1:40" x14ac:dyDescent="0.35">
      <c r="A6" s="4" t="s">
        <v>2</v>
      </c>
      <c r="F6">
        <v>1</v>
      </c>
      <c r="Y6" s="9">
        <f t="shared" ref="Y6:Y25" si="0">SUM(B6:X6)</f>
        <v>1</v>
      </c>
    </row>
    <row r="7" spans="1:40" x14ac:dyDescent="0.35">
      <c r="A7" s="4" t="s">
        <v>56</v>
      </c>
      <c r="I7">
        <v>1</v>
      </c>
      <c r="Y7" s="9">
        <f t="shared" si="0"/>
        <v>1</v>
      </c>
    </row>
    <row r="8" spans="1:40" x14ac:dyDescent="0.35">
      <c r="A8" s="4" t="s">
        <v>5</v>
      </c>
      <c r="C8">
        <v>1</v>
      </c>
      <c r="Y8" s="9">
        <f t="shared" si="0"/>
        <v>1</v>
      </c>
    </row>
    <row r="9" spans="1:40" x14ac:dyDescent="0.35">
      <c r="A9" s="4" t="s">
        <v>30</v>
      </c>
      <c r="B9">
        <v>2</v>
      </c>
      <c r="D9">
        <v>3</v>
      </c>
      <c r="G9">
        <v>2</v>
      </c>
      <c r="J9">
        <v>2</v>
      </c>
      <c r="U9">
        <v>2.5</v>
      </c>
      <c r="Y9" s="9">
        <f t="shared" si="0"/>
        <v>11.5</v>
      </c>
    </row>
    <row r="10" spans="1:40" x14ac:dyDescent="0.35">
      <c r="A10" s="4" t="s">
        <v>94</v>
      </c>
      <c r="T10">
        <v>1</v>
      </c>
      <c r="Y10" s="9">
        <f t="shared" si="0"/>
        <v>1</v>
      </c>
    </row>
    <row r="11" spans="1:40" x14ac:dyDescent="0.35">
      <c r="A11" s="4" t="s">
        <v>92</v>
      </c>
      <c r="T11">
        <v>1</v>
      </c>
      <c r="Y11" s="9">
        <f t="shared" si="0"/>
        <v>1</v>
      </c>
    </row>
    <row r="12" spans="1:40" x14ac:dyDescent="0.35">
      <c r="A12" s="4" t="s">
        <v>31</v>
      </c>
      <c r="B12">
        <v>1</v>
      </c>
      <c r="D12">
        <v>4.5</v>
      </c>
      <c r="M12">
        <v>2</v>
      </c>
      <c r="O12">
        <v>1</v>
      </c>
      <c r="Q12">
        <v>8.5</v>
      </c>
      <c r="Y12" s="9">
        <f t="shared" si="0"/>
        <v>17</v>
      </c>
    </row>
    <row r="13" spans="1:40" x14ac:dyDescent="0.35">
      <c r="A13" s="4" t="s">
        <v>42</v>
      </c>
      <c r="B13">
        <v>2</v>
      </c>
      <c r="G13">
        <v>3</v>
      </c>
      <c r="Y13" s="9">
        <f t="shared" si="0"/>
        <v>5</v>
      </c>
    </row>
    <row r="14" spans="1:40" x14ac:dyDescent="0.35">
      <c r="A14" s="4" t="s">
        <v>14</v>
      </c>
      <c r="I14">
        <v>1</v>
      </c>
      <c r="J14">
        <v>1.5</v>
      </c>
      <c r="M14">
        <v>2</v>
      </c>
      <c r="O14">
        <v>1</v>
      </c>
      <c r="S14">
        <v>2.5</v>
      </c>
      <c r="Y14" s="9">
        <f t="shared" si="0"/>
        <v>8</v>
      </c>
    </row>
    <row r="15" spans="1:40" x14ac:dyDescent="0.35">
      <c r="A15" s="4" t="s">
        <v>37</v>
      </c>
      <c r="C15">
        <v>1</v>
      </c>
      <c r="R15">
        <v>2.5</v>
      </c>
      <c r="Y15" s="9">
        <f t="shared" si="0"/>
        <v>3.5</v>
      </c>
    </row>
    <row r="16" spans="1:40" x14ac:dyDescent="0.35">
      <c r="A16" s="4" t="s">
        <v>55</v>
      </c>
      <c r="I16">
        <v>1</v>
      </c>
      <c r="T16">
        <f>1+1</f>
        <v>2</v>
      </c>
      <c r="Y16" s="9">
        <f t="shared" si="0"/>
        <v>3</v>
      </c>
    </row>
    <row r="17" spans="1:29" x14ac:dyDescent="0.35">
      <c r="A17" s="4" t="s">
        <v>39</v>
      </c>
      <c r="C17">
        <v>1</v>
      </c>
      <c r="K17">
        <v>4</v>
      </c>
      <c r="Q17">
        <v>8.5</v>
      </c>
      <c r="Y17" s="9">
        <f t="shared" si="0"/>
        <v>13.5</v>
      </c>
    </row>
    <row r="18" spans="1:29" x14ac:dyDescent="0.35">
      <c r="A18" s="4" t="s">
        <v>12</v>
      </c>
      <c r="I18">
        <v>1</v>
      </c>
      <c r="Y18" s="9">
        <f t="shared" si="0"/>
        <v>1</v>
      </c>
    </row>
    <row r="19" spans="1:29" x14ac:dyDescent="0.35">
      <c r="A19" s="4" t="s">
        <v>93</v>
      </c>
      <c r="T19">
        <v>1</v>
      </c>
      <c r="Y19" s="9">
        <f t="shared" si="0"/>
        <v>1</v>
      </c>
    </row>
    <row r="20" spans="1:29" x14ac:dyDescent="0.35">
      <c r="A20" s="4" t="s">
        <v>35</v>
      </c>
      <c r="C20">
        <v>1</v>
      </c>
      <c r="J20">
        <v>1.5</v>
      </c>
      <c r="Y20" s="9">
        <f t="shared" si="0"/>
        <v>2.5</v>
      </c>
    </row>
    <row r="21" spans="1:29" x14ac:dyDescent="0.35">
      <c r="A21" s="4" t="s">
        <v>29</v>
      </c>
      <c r="B21">
        <v>3</v>
      </c>
      <c r="P21">
        <v>1</v>
      </c>
      <c r="Y21" s="9">
        <f t="shared" si="0"/>
        <v>4</v>
      </c>
    </row>
    <row r="22" spans="1:29" x14ac:dyDescent="0.35">
      <c r="A22" s="4" t="s">
        <v>34</v>
      </c>
      <c r="R22">
        <v>3</v>
      </c>
      <c r="T22">
        <v>1</v>
      </c>
      <c r="Y22" s="9">
        <f t="shared" si="0"/>
        <v>4</v>
      </c>
    </row>
    <row r="23" spans="1:29" x14ac:dyDescent="0.35">
      <c r="A23" s="4" t="s">
        <v>54</v>
      </c>
      <c r="Y23" s="9">
        <f t="shared" si="0"/>
        <v>0</v>
      </c>
    </row>
    <row r="24" spans="1:29" x14ac:dyDescent="0.35">
      <c r="A24" s="4" t="s">
        <v>36</v>
      </c>
      <c r="B24">
        <v>1</v>
      </c>
      <c r="C24">
        <v>1</v>
      </c>
      <c r="E24">
        <v>2.5</v>
      </c>
      <c r="J24">
        <v>3</v>
      </c>
      <c r="M24">
        <v>3</v>
      </c>
      <c r="Q24">
        <v>8.5</v>
      </c>
      <c r="S24">
        <v>3</v>
      </c>
      <c r="U24">
        <v>1.5</v>
      </c>
      <c r="Y24" s="9">
        <f t="shared" si="0"/>
        <v>23.5</v>
      </c>
    </row>
    <row r="25" spans="1:29" x14ac:dyDescent="0.35">
      <c r="A25" s="4" t="s">
        <v>32</v>
      </c>
      <c r="B25">
        <v>1</v>
      </c>
      <c r="C25">
        <v>1</v>
      </c>
      <c r="E25">
        <v>3</v>
      </c>
      <c r="H25">
        <v>3.5</v>
      </c>
      <c r="L25">
        <v>5.5</v>
      </c>
      <c r="N25">
        <v>4</v>
      </c>
      <c r="U25">
        <v>3</v>
      </c>
      <c r="V25">
        <v>5</v>
      </c>
      <c r="Y25" s="9">
        <f t="shared" si="0"/>
        <v>26</v>
      </c>
    </row>
    <row r="27" spans="1:29" x14ac:dyDescent="0.35">
      <c r="AB27" s="2"/>
      <c r="AC2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DF45E-963B-43EE-9107-7AA991C8BF51}">
  <dimension ref="A1:AA27"/>
  <sheetViews>
    <sheetView tabSelected="1" topLeftCell="A9" zoomScale="90" zoomScaleNormal="90" workbookViewId="0">
      <pane xSplit="1" topLeftCell="B1" activePane="topRight" state="frozen"/>
      <selection pane="topRight" activeCell="A25" sqref="A25"/>
    </sheetView>
  </sheetViews>
  <sheetFormatPr defaultRowHeight="14.5" x14ac:dyDescent="0.35"/>
  <cols>
    <col min="1" max="1" width="16.1796875" bestFit="1" customWidth="1"/>
    <col min="2" max="2" width="9.81640625" customWidth="1"/>
    <col min="7" max="12" width="12" customWidth="1"/>
    <col min="19" max="19" width="16.26953125" customWidth="1"/>
    <col min="21" max="24" width="10.453125" customWidth="1"/>
  </cols>
  <sheetData>
    <row r="1" spans="1:27" x14ac:dyDescent="0.35">
      <c r="B1" t="s">
        <v>59</v>
      </c>
      <c r="C1" t="s">
        <v>60</v>
      </c>
      <c r="D1" s="1" t="s">
        <v>60</v>
      </c>
      <c r="E1" s="1" t="s">
        <v>63</v>
      </c>
      <c r="F1" s="1" t="s">
        <v>63</v>
      </c>
      <c r="G1" s="1" t="s">
        <v>70</v>
      </c>
      <c r="H1" s="1" t="s">
        <v>70</v>
      </c>
      <c r="I1" s="1" t="s">
        <v>73</v>
      </c>
      <c r="J1" s="1" t="s">
        <v>73</v>
      </c>
      <c r="K1" s="1"/>
      <c r="L1" s="1"/>
      <c r="M1" s="1" t="s">
        <v>66</v>
      </c>
      <c r="N1" s="1" t="s">
        <v>86</v>
      </c>
      <c r="O1" s="1" t="s">
        <v>86</v>
      </c>
      <c r="P1" s="1" t="s">
        <v>87</v>
      </c>
      <c r="Q1" s="1" t="s">
        <v>87</v>
      </c>
      <c r="R1" s="1" t="s">
        <v>88</v>
      </c>
      <c r="S1" s="1"/>
      <c r="T1" s="1" t="s">
        <v>98</v>
      </c>
      <c r="U1" s="1" t="s">
        <v>98</v>
      </c>
      <c r="V1" s="1"/>
      <c r="W1" s="1"/>
      <c r="X1" s="1"/>
      <c r="Y1" s="7"/>
    </row>
    <row r="2" spans="1:27" s="11" customFormat="1" x14ac:dyDescent="0.35">
      <c r="A2" s="10" t="s">
        <v>40</v>
      </c>
      <c r="B2" s="16" t="s">
        <v>0</v>
      </c>
      <c r="C2" s="16" t="s">
        <v>57</v>
      </c>
      <c r="D2" s="17" t="s">
        <v>57</v>
      </c>
      <c r="E2" s="17" t="s">
        <v>9</v>
      </c>
      <c r="F2" s="17" t="s">
        <v>9</v>
      </c>
      <c r="G2" s="17" t="s">
        <v>71</v>
      </c>
      <c r="H2" s="17" t="s">
        <v>71</v>
      </c>
      <c r="I2" s="17" t="s">
        <v>71</v>
      </c>
      <c r="J2" s="17" t="s">
        <v>71</v>
      </c>
      <c r="K2" s="17" t="s">
        <v>75</v>
      </c>
      <c r="L2" s="17" t="s">
        <v>81</v>
      </c>
      <c r="M2" s="17" t="s">
        <v>67</v>
      </c>
      <c r="N2" s="17" t="s">
        <v>0</v>
      </c>
      <c r="O2" s="17" t="s">
        <v>0</v>
      </c>
      <c r="P2" s="17" t="s">
        <v>0</v>
      </c>
      <c r="Q2" s="17" t="s">
        <v>0</v>
      </c>
      <c r="R2" s="11" t="s">
        <v>89</v>
      </c>
      <c r="S2" s="17"/>
      <c r="T2" s="11" t="s">
        <v>9</v>
      </c>
      <c r="U2" s="11" t="s">
        <v>9</v>
      </c>
      <c r="Y2" s="9"/>
    </row>
    <row r="3" spans="1:27" x14ac:dyDescent="0.35">
      <c r="A3" s="4"/>
      <c r="B3" t="s">
        <v>46</v>
      </c>
      <c r="C3" s="12" t="s">
        <v>46</v>
      </c>
      <c r="D3" t="s">
        <v>46</v>
      </c>
      <c r="E3" t="s">
        <v>46</v>
      </c>
      <c r="F3" t="s">
        <v>46</v>
      </c>
      <c r="G3" t="s">
        <v>77</v>
      </c>
      <c r="H3" t="s">
        <v>78</v>
      </c>
      <c r="I3" t="s">
        <v>77</v>
      </c>
      <c r="J3" t="s">
        <v>79</v>
      </c>
      <c r="K3" t="s">
        <v>76</v>
      </c>
      <c r="L3" t="s">
        <v>76</v>
      </c>
      <c r="M3" t="s">
        <v>68</v>
      </c>
      <c r="N3" t="s">
        <v>46</v>
      </c>
      <c r="O3" t="s">
        <v>46</v>
      </c>
      <c r="P3" t="s">
        <v>46</v>
      </c>
      <c r="Q3" t="s">
        <v>46</v>
      </c>
      <c r="R3" t="s">
        <v>48</v>
      </c>
      <c r="T3" s="1" t="s">
        <v>46</v>
      </c>
      <c r="U3" s="14" t="s">
        <v>46</v>
      </c>
      <c r="V3" s="14"/>
      <c r="W3" s="14"/>
      <c r="X3" s="14"/>
      <c r="Y3" s="7"/>
    </row>
    <row r="4" spans="1:27" ht="53" customHeight="1" x14ac:dyDescent="0.35">
      <c r="A4" s="5" t="s">
        <v>16</v>
      </c>
      <c r="B4" s="18" t="s">
        <v>47</v>
      </c>
      <c r="C4" s="13" t="s">
        <v>53</v>
      </c>
      <c r="D4" s="3" t="s">
        <v>52</v>
      </c>
      <c r="E4" s="3" t="s">
        <v>53</v>
      </c>
      <c r="F4" s="3" t="s">
        <v>52</v>
      </c>
      <c r="G4" s="15" t="s">
        <v>72</v>
      </c>
      <c r="H4" s="15" t="s">
        <v>72</v>
      </c>
      <c r="I4" s="15" t="s">
        <v>74</v>
      </c>
      <c r="J4" s="15" t="s">
        <v>80</v>
      </c>
      <c r="K4" s="15"/>
      <c r="L4" s="15"/>
      <c r="M4" s="3" t="s">
        <v>69</v>
      </c>
      <c r="N4" s="3" t="s">
        <v>53</v>
      </c>
      <c r="O4" s="3" t="s">
        <v>52</v>
      </c>
      <c r="P4" s="3" t="s">
        <v>53</v>
      </c>
      <c r="Q4" s="3" t="s">
        <v>52</v>
      </c>
      <c r="R4" s="3" t="s">
        <v>52</v>
      </c>
      <c r="S4" s="15" t="s">
        <v>90</v>
      </c>
      <c r="T4" s="3" t="s">
        <v>53</v>
      </c>
      <c r="U4" s="3" t="s">
        <v>52</v>
      </c>
      <c r="V4" s="3"/>
      <c r="W4" s="3"/>
      <c r="X4" s="3"/>
      <c r="Y4" s="8" t="s">
        <v>17</v>
      </c>
    </row>
    <row r="5" spans="1:27" x14ac:dyDescent="0.35">
      <c r="A5" s="4" t="s">
        <v>2</v>
      </c>
      <c r="Y5" s="9">
        <f t="shared" ref="Y5:Y27" si="0">SUM(B5:X5)</f>
        <v>0</v>
      </c>
    </row>
    <row r="6" spans="1:27" x14ac:dyDescent="0.35">
      <c r="A6" s="4" t="s">
        <v>1</v>
      </c>
      <c r="B6">
        <v>2.5</v>
      </c>
      <c r="Y6" s="9">
        <f t="shared" si="0"/>
        <v>2.5</v>
      </c>
    </row>
    <row r="7" spans="1:27" x14ac:dyDescent="0.35">
      <c r="A7" s="4" t="s">
        <v>56</v>
      </c>
      <c r="P7">
        <v>2</v>
      </c>
      <c r="Y7" s="9">
        <f t="shared" si="0"/>
        <v>2</v>
      </c>
    </row>
    <row r="8" spans="1:27" x14ac:dyDescent="0.35">
      <c r="A8" s="4" t="s">
        <v>33</v>
      </c>
      <c r="M8">
        <v>12.5</v>
      </c>
      <c r="Y8" s="9">
        <f t="shared" si="0"/>
        <v>12.5</v>
      </c>
    </row>
    <row r="9" spans="1:27" x14ac:dyDescent="0.35">
      <c r="A9" s="4" t="s">
        <v>5</v>
      </c>
      <c r="B9">
        <v>3</v>
      </c>
      <c r="Y9" s="9">
        <f t="shared" si="0"/>
        <v>3</v>
      </c>
    </row>
    <row r="10" spans="1:27" x14ac:dyDescent="0.35">
      <c r="A10" s="4" t="s">
        <v>30</v>
      </c>
      <c r="B10">
        <f>3.5+2.5</f>
        <v>6</v>
      </c>
      <c r="D10">
        <v>4</v>
      </c>
      <c r="F10">
        <v>4</v>
      </c>
      <c r="G10">
        <v>6.5</v>
      </c>
      <c r="I10">
        <v>11</v>
      </c>
      <c r="K10">
        <v>1</v>
      </c>
      <c r="N10">
        <v>1.5</v>
      </c>
      <c r="O10">
        <v>4</v>
      </c>
      <c r="Q10">
        <f>4+3</f>
        <v>7</v>
      </c>
      <c r="R10">
        <v>6.5</v>
      </c>
      <c r="S10">
        <v>2</v>
      </c>
      <c r="U10">
        <v>3.5</v>
      </c>
      <c r="Y10" s="9">
        <f t="shared" si="0"/>
        <v>57</v>
      </c>
      <c r="AA10" t="s">
        <v>91</v>
      </c>
    </row>
    <row r="11" spans="1:27" x14ac:dyDescent="0.35">
      <c r="A11" s="4" t="s">
        <v>6</v>
      </c>
      <c r="B11">
        <v>4</v>
      </c>
      <c r="D11">
        <v>2.5</v>
      </c>
      <c r="F11">
        <v>3</v>
      </c>
      <c r="H11">
        <v>6.5</v>
      </c>
      <c r="J11">
        <v>13.5</v>
      </c>
      <c r="L11">
        <v>2</v>
      </c>
      <c r="Y11" s="9">
        <f t="shared" si="0"/>
        <v>31.5</v>
      </c>
      <c r="AA11" t="s">
        <v>85</v>
      </c>
    </row>
    <row r="12" spans="1:27" x14ac:dyDescent="0.35">
      <c r="A12" s="4" t="s">
        <v>31</v>
      </c>
      <c r="N12">
        <v>1.5</v>
      </c>
      <c r="P12">
        <v>3</v>
      </c>
      <c r="Y12" s="9">
        <f t="shared" si="0"/>
        <v>4.5</v>
      </c>
    </row>
    <row r="13" spans="1:27" x14ac:dyDescent="0.35">
      <c r="A13" s="4" t="s">
        <v>42</v>
      </c>
      <c r="N13">
        <v>3</v>
      </c>
      <c r="T13">
        <v>1.5</v>
      </c>
      <c r="Y13" s="9">
        <f t="shared" si="0"/>
        <v>4.5</v>
      </c>
    </row>
    <row r="14" spans="1:27" x14ac:dyDescent="0.35">
      <c r="A14" s="4" t="s">
        <v>3</v>
      </c>
      <c r="C14">
        <v>1.5</v>
      </c>
      <c r="D14">
        <v>3.5</v>
      </c>
      <c r="Y14" s="9">
        <f t="shared" si="0"/>
        <v>5</v>
      </c>
    </row>
    <row r="15" spans="1:27" x14ac:dyDescent="0.35">
      <c r="A15" s="4" t="s">
        <v>14</v>
      </c>
      <c r="P15">
        <v>1.5</v>
      </c>
      <c r="Y15" s="9">
        <f t="shared" si="0"/>
        <v>1.5</v>
      </c>
    </row>
    <row r="16" spans="1:27" x14ac:dyDescent="0.35">
      <c r="A16" s="4" t="s">
        <v>37</v>
      </c>
      <c r="Y16" s="9">
        <f t="shared" si="0"/>
        <v>0</v>
      </c>
    </row>
    <row r="17" spans="1:25" x14ac:dyDescent="0.35">
      <c r="A17" s="4" t="s">
        <v>38</v>
      </c>
      <c r="Y17" s="9">
        <f t="shared" si="0"/>
        <v>0</v>
      </c>
    </row>
    <row r="18" spans="1:25" x14ac:dyDescent="0.35">
      <c r="A18" s="4" t="s">
        <v>55</v>
      </c>
      <c r="T18">
        <v>3</v>
      </c>
      <c r="Y18" s="9">
        <f t="shared" si="0"/>
        <v>3</v>
      </c>
    </row>
    <row r="19" spans="1:25" x14ac:dyDescent="0.35">
      <c r="A19" s="4" t="s">
        <v>28</v>
      </c>
      <c r="Y19" s="9">
        <f t="shared" si="0"/>
        <v>0</v>
      </c>
    </row>
    <row r="20" spans="1:25" x14ac:dyDescent="0.35">
      <c r="A20" s="4" t="s">
        <v>39</v>
      </c>
      <c r="Y20" s="9">
        <f t="shared" si="0"/>
        <v>0</v>
      </c>
    </row>
    <row r="21" spans="1:25" x14ac:dyDescent="0.35">
      <c r="A21" s="4" t="s">
        <v>93</v>
      </c>
      <c r="T21">
        <v>2.5</v>
      </c>
      <c r="Y21" s="9">
        <f t="shared" si="0"/>
        <v>2.5</v>
      </c>
    </row>
    <row r="22" spans="1:25" x14ac:dyDescent="0.35">
      <c r="A22" s="4" t="s">
        <v>29</v>
      </c>
      <c r="O22">
        <v>3.5</v>
      </c>
      <c r="Y22" s="9">
        <f t="shared" si="0"/>
        <v>3.5</v>
      </c>
    </row>
    <row r="23" spans="1:25" x14ac:dyDescent="0.35">
      <c r="A23" s="4" t="s">
        <v>34</v>
      </c>
      <c r="E23">
        <f>2.5+1.5</f>
        <v>4</v>
      </c>
      <c r="N23">
        <v>1.5</v>
      </c>
      <c r="Y23" s="9">
        <f t="shared" si="0"/>
        <v>5.5</v>
      </c>
    </row>
    <row r="24" spans="1:25" x14ac:dyDescent="0.35">
      <c r="A24" s="4" t="s">
        <v>54</v>
      </c>
      <c r="B24">
        <v>2.5</v>
      </c>
      <c r="P24">
        <v>1.5</v>
      </c>
      <c r="Y24" s="9">
        <f t="shared" si="0"/>
        <v>4</v>
      </c>
    </row>
    <row r="25" spans="1:25" x14ac:dyDescent="0.35">
      <c r="A25" s="4" t="s">
        <v>36</v>
      </c>
      <c r="B25">
        <v>2.5</v>
      </c>
      <c r="C25">
        <v>2.5</v>
      </c>
      <c r="G25">
        <v>5.5</v>
      </c>
      <c r="N25">
        <v>3</v>
      </c>
      <c r="Y25" s="9">
        <f t="shared" si="0"/>
        <v>13.5</v>
      </c>
    </row>
    <row r="26" spans="1:25" x14ac:dyDescent="0.35">
      <c r="A26" s="4" t="s">
        <v>32</v>
      </c>
      <c r="D26">
        <v>3</v>
      </c>
      <c r="F26">
        <v>2.5</v>
      </c>
      <c r="Y26" s="9">
        <f t="shared" si="0"/>
        <v>5.5</v>
      </c>
    </row>
    <row r="27" spans="1:25" x14ac:dyDescent="0.35">
      <c r="Y27" s="9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B26BD-7F1B-4D05-8E72-9216659A822C}">
  <dimension ref="A1:L18"/>
  <sheetViews>
    <sheetView workbookViewId="0">
      <selection activeCell="G31" sqref="G31"/>
    </sheetView>
  </sheetViews>
  <sheetFormatPr defaultRowHeight="14.5" x14ac:dyDescent="0.35"/>
  <cols>
    <col min="1" max="1" width="10.1796875" bestFit="1" customWidth="1"/>
    <col min="2" max="2" width="16.54296875" bestFit="1" customWidth="1"/>
    <col min="3" max="3" width="14.81640625" bestFit="1" customWidth="1"/>
    <col min="4" max="5" width="16.54296875" bestFit="1" customWidth="1"/>
    <col min="8" max="8" width="17.453125" bestFit="1" customWidth="1"/>
    <col min="10" max="10" width="17.453125" bestFit="1" customWidth="1"/>
    <col min="11" max="11" width="17.81640625" bestFit="1" customWidth="1"/>
    <col min="12" max="12" width="14.81640625" bestFit="1" customWidth="1"/>
  </cols>
  <sheetData>
    <row r="1" spans="1:12" x14ac:dyDescent="0.35">
      <c r="A1" t="s">
        <v>18</v>
      </c>
      <c r="C1">
        <v>10</v>
      </c>
      <c r="D1">
        <v>7</v>
      </c>
      <c r="E1">
        <v>5</v>
      </c>
      <c r="H1" t="s">
        <v>27</v>
      </c>
      <c r="J1">
        <v>10</v>
      </c>
      <c r="K1">
        <v>7</v>
      </c>
      <c r="L1">
        <v>5</v>
      </c>
    </row>
    <row r="2" spans="1:12" x14ac:dyDescent="0.35">
      <c r="A2" s="1">
        <v>44030</v>
      </c>
      <c r="B2" t="s">
        <v>19</v>
      </c>
      <c r="C2" t="s">
        <v>22</v>
      </c>
      <c r="D2" t="s">
        <v>22</v>
      </c>
      <c r="E2" t="s">
        <v>22</v>
      </c>
      <c r="H2" s="1">
        <v>44008</v>
      </c>
      <c r="I2">
        <v>65</v>
      </c>
      <c r="J2" t="s">
        <v>13</v>
      </c>
      <c r="K2" t="s">
        <v>12</v>
      </c>
      <c r="L2" t="s">
        <v>28</v>
      </c>
    </row>
    <row r="3" spans="1:12" x14ac:dyDescent="0.35">
      <c r="A3" s="1"/>
      <c r="B3" t="s">
        <v>20</v>
      </c>
      <c r="C3" t="s">
        <v>22</v>
      </c>
      <c r="D3" t="s">
        <v>22</v>
      </c>
      <c r="E3" t="s">
        <v>22</v>
      </c>
      <c r="I3">
        <v>80</v>
      </c>
      <c r="J3" t="s">
        <v>29</v>
      </c>
      <c r="K3" t="s">
        <v>10</v>
      </c>
      <c r="L3" t="s">
        <v>11</v>
      </c>
    </row>
    <row r="4" spans="1:12" x14ac:dyDescent="0.35">
      <c r="A4" s="1"/>
      <c r="B4" t="s">
        <v>21</v>
      </c>
      <c r="C4" t="s">
        <v>4</v>
      </c>
      <c r="D4" t="s">
        <v>5</v>
      </c>
      <c r="E4" t="s">
        <v>22</v>
      </c>
      <c r="H4" s="1">
        <v>44043</v>
      </c>
      <c r="I4">
        <v>65</v>
      </c>
      <c r="J4" t="s">
        <v>13</v>
      </c>
      <c r="K4" t="s">
        <v>22</v>
      </c>
      <c r="L4" t="s">
        <v>12</v>
      </c>
    </row>
    <row r="5" spans="1:12" x14ac:dyDescent="0.35">
      <c r="A5" s="1">
        <v>44079</v>
      </c>
      <c r="B5" t="s">
        <v>19</v>
      </c>
      <c r="C5" t="s">
        <v>22</v>
      </c>
      <c r="D5" t="s">
        <v>22</v>
      </c>
      <c r="E5" t="s">
        <v>5</v>
      </c>
      <c r="I5">
        <v>85</v>
      </c>
      <c r="J5" t="s">
        <v>29</v>
      </c>
      <c r="K5" t="s">
        <v>22</v>
      </c>
    </row>
    <row r="6" spans="1:12" x14ac:dyDescent="0.35">
      <c r="A6" s="1"/>
      <c r="B6" t="s">
        <v>20</v>
      </c>
      <c r="C6" t="s">
        <v>22</v>
      </c>
      <c r="D6" t="s">
        <v>22</v>
      </c>
      <c r="E6" t="s">
        <v>22</v>
      </c>
      <c r="H6" s="1">
        <v>44080</v>
      </c>
      <c r="I6">
        <v>70</v>
      </c>
      <c r="J6" t="s">
        <v>22</v>
      </c>
      <c r="K6" t="s">
        <v>13</v>
      </c>
      <c r="L6" t="s">
        <v>22</v>
      </c>
    </row>
    <row r="7" spans="1:12" x14ac:dyDescent="0.35">
      <c r="A7" s="1"/>
      <c r="B7" t="s">
        <v>21</v>
      </c>
      <c r="C7" t="s">
        <v>22</v>
      </c>
      <c r="D7" t="s">
        <v>22</v>
      </c>
      <c r="E7" t="s">
        <v>22</v>
      </c>
      <c r="I7">
        <v>80</v>
      </c>
      <c r="J7" t="s">
        <v>29</v>
      </c>
    </row>
    <row r="8" spans="1:12" x14ac:dyDescent="0.35">
      <c r="A8" s="1">
        <v>44122</v>
      </c>
      <c r="B8" t="s">
        <v>19</v>
      </c>
      <c r="C8" t="s">
        <v>22</v>
      </c>
      <c r="D8" t="s">
        <v>22</v>
      </c>
      <c r="E8" t="s">
        <v>23</v>
      </c>
    </row>
    <row r="9" spans="1:12" x14ac:dyDescent="0.35">
      <c r="B9" t="s">
        <v>20</v>
      </c>
      <c r="C9" t="s">
        <v>7</v>
      </c>
      <c r="D9" t="s">
        <v>8</v>
      </c>
      <c r="E9" t="s">
        <v>5</v>
      </c>
    </row>
    <row r="10" spans="1:12" x14ac:dyDescent="0.35">
      <c r="B10" t="s">
        <v>21</v>
      </c>
      <c r="C10" t="s">
        <v>22</v>
      </c>
      <c r="D10" t="s">
        <v>22</v>
      </c>
      <c r="E10" t="s">
        <v>22</v>
      </c>
    </row>
    <row r="12" spans="1:12" x14ac:dyDescent="0.35">
      <c r="A12" t="s">
        <v>24</v>
      </c>
      <c r="D12" t="s">
        <v>26</v>
      </c>
    </row>
    <row r="13" spans="1:12" x14ac:dyDescent="0.35">
      <c r="A13">
        <v>1</v>
      </c>
      <c r="B13" t="s">
        <v>5</v>
      </c>
      <c r="C13">
        <f>7+5+5</f>
        <v>17</v>
      </c>
      <c r="D13">
        <v>200</v>
      </c>
      <c r="H13" t="s">
        <v>29</v>
      </c>
      <c r="I13">
        <f>10+10+10</f>
        <v>30</v>
      </c>
    </row>
    <row r="14" spans="1:12" x14ac:dyDescent="0.35">
      <c r="A14">
        <v>2</v>
      </c>
      <c r="B14" t="s">
        <v>25</v>
      </c>
      <c r="C14">
        <v>10</v>
      </c>
      <c r="D14">
        <f>250/2</f>
        <v>125</v>
      </c>
      <c r="H14" t="s">
        <v>13</v>
      </c>
      <c r="I14">
        <f>10+10+7</f>
        <v>27</v>
      </c>
    </row>
    <row r="15" spans="1:12" x14ac:dyDescent="0.35">
      <c r="A15">
        <v>3</v>
      </c>
      <c r="B15" t="s">
        <v>4</v>
      </c>
      <c r="C15">
        <v>10</v>
      </c>
      <c r="D15">
        <f>250/2</f>
        <v>125</v>
      </c>
      <c r="H15" t="s">
        <v>12</v>
      </c>
      <c r="I15">
        <f>7+5</f>
        <v>12</v>
      </c>
    </row>
    <row r="16" spans="1:12" x14ac:dyDescent="0.35">
      <c r="A16">
        <v>4</v>
      </c>
      <c r="B16" t="s">
        <v>8</v>
      </c>
      <c r="C16">
        <v>7</v>
      </c>
      <c r="D16" t="s">
        <v>22</v>
      </c>
      <c r="H16" t="s">
        <v>10</v>
      </c>
      <c r="I16">
        <f>7</f>
        <v>7</v>
      </c>
    </row>
    <row r="17" spans="1:9" x14ac:dyDescent="0.35">
      <c r="A17">
        <v>5</v>
      </c>
      <c r="B17" t="s">
        <v>2</v>
      </c>
      <c r="C17">
        <v>5</v>
      </c>
      <c r="D17" t="s">
        <v>22</v>
      </c>
      <c r="H17" t="s">
        <v>28</v>
      </c>
      <c r="I17">
        <f>5</f>
        <v>5</v>
      </c>
    </row>
    <row r="18" spans="1:9" x14ac:dyDescent="0.35">
      <c r="H18" t="s">
        <v>11</v>
      </c>
      <c r="I18">
        <f>5</f>
        <v>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1CEF4D23FE5F459ECCAA42E49AC266" ma:contentTypeVersion="13" ma:contentTypeDescription="Create a new document." ma:contentTypeScope="" ma:versionID="99a1fae06e5e25253a50aae7a34b0325">
  <xsd:schema xmlns:xsd="http://www.w3.org/2001/XMLSchema" xmlns:xs="http://www.w3.org/2001/XMLSchema" xmlns:p="http://schemas.microsoft.com/office/2006/metadata/properties" xmlns:ns3="8f104059-c6a0-41c8-925c-823428fa0de1" xmlns:ns4="bb911efd-580b-402b-887c-5c1436db1231" targetNamespace="http://schemas.microsoft.com/office/2006/metadata/properties" ma:root="true" ma:fieldsID="93b192b9611665adc7c414199b9a17ec" ns3:_="" ns4:_="">
    <xsd:import namespace="8f104059-c6a0-41c8-925c-823428fa0de1"/>
    <xsd:import namespace="bb911efd-580b-402b-887c-5c1436db12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3:SharedWithDetails" minOccurs="0"/>
                <xsd:element ref="ns3:SharingHintHash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104059-c6a0-41c8-925c-823428fa0d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11efd-580b-402b-887c-5c1436db12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42E2C4-FD7D-4A7F-BC28-FAFF0B0433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D11CC3-D10A-4F97-91C3-C4CC7A872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104059-c6a0-41c8-925c-823428fa0de1"/>
    <ds:schemaRef ds:uri="bb911efd-580b-402b-887c-5c1436db12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EC67A1-F137-48FD-A032-9F3236D5DF9A}">
  <ds:schemaRefs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8f104059-c6a0-41c8-925c-823428fa0de1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b911efd-580b-402b-887c-5c1436db123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estekisat 2024</vt:lpstr>
      <vt:lpstr>koulukisat 2024</vt:lpstr>
      <vt:lpstr>VUR 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Jylha, Laura</dc:creator>
  <cp:lastModifiedBy>Katja Niiranen</cp:lastModifiedBy>
  <dcterms:created xsi:type="dcterms:W3CDTF">2020-11-10T20:28:25Z</dcterms:created>
  <dcterms:modified xsi:type="dcterms:W3CDTF">2024-11-20T11:53:52Z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0x010100F61CEF4D23FE5F459ECCAA42E49AC266</vt:lpwstr>
  </property>
</Properties>
</file>